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DICIEMBRE 2022\"/>
    </mc:Choice>
  </mc:AlternateContent>
  <bookViews>
    <workbookView xWindow="0" yWindow="0" windowWidth="19410" windowHeight="11460"/>
  </bookViews>
  <sheets>
    <sheet name="Hoja1" sheetId="1" r:id="rId1"/>
  </sheets>
  <externalReferences>
    <externalReference r:id="rId2"/>
  </externalReferences>
  <definedNames>
    <definedName name="_xlnm.Print_Area" localSheetId="0">Hoja1!$A$1:$J$45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B44" i="1" l="1"/>
  <c r="I29" i="1" l="1"/>
  <c r="C16" i="1"/>
  <c r="C15" i="1"/>
  <c r="C14" i="1"/>
  <c r="J29" i="1" l="1"/>
  <c r="I25" i="1"/>
</calcChain>
</file>

<file path=xl/sharedStrings.xml><?xml version="1.0" encoding="utf-8"?>
<sst xmlns="http://schemas.openxmlformats.org/spreadsheetml/2006/main" count="76" uniqueCount="76">
  <si>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</si>
  <si>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</si>
  <si>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</si>
  <si>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</si>
  <si>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</si>
  <si>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</si>
  <si>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</si>
  <si>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</si>
  <si>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</si>
  <si>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</si>
  <si>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</si>
  <si>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</si>
  <si>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</si>
  <si>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</si>
  <si>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</si>
  <si>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</si>
  <si>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</si>
  <si>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</si>
  <si>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</si>
  <si>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</si>
  <si>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</si>
  <si>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</si>
  <si>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</si>
  <si>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</si>
  <si>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</si>
  <si>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</si>
  <si>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</si>
  <si>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</si>
  <si>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</si>
  <si>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</si>
  <si>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</si>
  <si>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</si>
  <si>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</si>
  <si>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</si>
  <si>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</si>
  <si>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</si>
  <si>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</si>
  <si>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</si>
  <si>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</si>
  <si>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</si>
  <si>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</si>
  <si>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</si>
  <si>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</si>
  <si>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</si>
  <si>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</si>
  <si>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</si>
  <si>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</si>
  <si>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</si>
  <si>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</si>
  <si>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</si>
  <si>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</si>
  <si>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</si>
  <si>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</si>
  <si>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</si>
  <si>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</si>
  <si>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 xml:space="preserve">5180- Direccion Central del Servicio Nacional de Salud </t>
  </si>
  <si>
    <t>01-Direccion Central del Servicio Nacional de Salud</t>
  </si>
  <si>
    <t>0002-Hospital Dr. Vinicio Calventi</t>
  </si>
  <si>
    <t xml:space="preserve">Ser una institucion lider en la prestacion de servicios medicos y académicos de excelencia, que contribuye al desarrollo del sistema de salud dominicano, y constituye la primera eleccion de sus usuarios. </t>
  </si>
  <si>
    <t>2.2.1</t>
  </si>
  <si>
    <t xml:space="preserve">Somos una institucion comprometida a brindar servicios medicos y academicos con los mas altos estandares de calidad, para mejorar la condicion de salud de nuestros usuarios, contando con el personal competente, procesos efectivos e innovadores, y tecnologia avanzada. </t>
  </si>
  <si>
    <t xml:space="preserve">01-Personas que accedes a los servicios de salud del Hospital Dr. Vinicio Calventi </t>
  </si>
  <si>
    <t>Cantidad de personas atendidas en el hospital</t>
  </si>
  <si>
    <t>Encargada de Planificación y Desarrollo</t>
  </si>
  <si>
    <t xml:space="preserve"> </t>
  </si>
  <si>
    <t>Ing. Darlis Ferreras</t>
  </si>
  <si>
    <t>13-Provision de servicios de salud en establecimientos autogestionados</t>
  </si>
  <si>
    <t>Numero de atencion por tipo de servicio vs programacion financiera</t>
  </si>
  <si>
    <t>Personas que acceden a los servicios de Salud del Hospital Dr. Vinicio Calventi</t>
  </si>
  <si>
    <t>Seguimiento al numero de atenciones por tipo de servicios ofertados en los establecimientos de salud autogestionados y a la ejecucion financiera</t>
  </si>
  <si>
    <t xml:space="preserve">Usuarios del Centro Hospitalario, sector Los Alcarrizos y zonas aledañas. </t>
  </si>
  <si>
    <t>Plan Anual Operativo y Reporte de los Servicios de Salud Trimestre octubre-diciembre 2022</t>
  </si>
  <si>
    <t xml:space="preserve">6309      
</t>
  </si>
  <si>
    <t>Informe de Evaluacion Trimestral de las Metas Fisicas-Financieras octubre-diciembre 2022</t>
  </si>
  <si>
    <t xml:space="preserve">Se incrementa la demanda de los servicios ofrecidos por el hospital </t>
  </si>
  <si>
    <t xml:space="preserve">Se sobrepasa la meta proyectada para el T4 debido a la apertura de nuevas unidades de consulta externa y procedimientos quirurgicos.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</si>
</sst>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39" fontId="11" fillId="0" borderId="22" xfId="1" applyNumberFormat="1" applyFont="1" applyFill="1" applyBorder="1" applyAlignment="1" applyProtection="1">
      <alignment vertical="center" wrapText="1" readingOrder="1"/>
      <protection locked="0"/>
    </xf>
    <xf numFmtId="0" fontId="11" fillId="0" borderId="0" xfId="0" applyFont="1" applyBorder="1" applyProtection="1">
      <protection locked="0"/>
    </xf>
    <xf numFmtId="39" fontId="11" fillId="0" borderId="0" xfId="1" applyNumberFormat="1" applyFont="1" applyFill="1" applyBorder="1" applyAlignment="1" applyProtection="1">
      <alignment vertical="center" wrapText="1" readingOrder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23" fillId="6" borderId="2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=""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autoFilter ref="A28:J29"/>
  <tableColumns count="10">
    <tableColumn id="1" name="Producto" dataDxfId="9"/>
    <tableColumn id="2" name="Indicador" dataDxfId="8"/>
    <tableColumn id="3" name="Física_x000a_(A)" dataDxfId="7"/>
    <tableColumn id="4" name="Financiera_x000a_(B)" dataDxfId="6" dataCellStyle="Millares"/>
    <tableColumn id="9" name="Física_x000a_(C)" dataDxfId="5" dataCellStyle="Millares"/>
    <tableColumn id="10" name="Financiera_x000a_(D)" dataDxfId="4"/>
    <tableColumn id="5" name="Física _x000a_(E)" dataDxfId="3">
      <calculatedColumnFormula>139111+670</calculatedColumnFormula>
    </tableColumn>
    <tableColumn id="6" name="Financiera _x000a_ (F)" dataDxfId="2"/>
    <tableColumn id="7" name="Física _x000a_(%)_x000a_ G=E/C" dataDxfId="1" dataCellStyle="Porcentaje">
      <calculatedColumnFormula>IF(G29&gt;0,G29/E29,0)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G29" sqref="G29"/>
    </sheetView>
  </sheetViews>
  <sheetFormatPr baseColWidth="10" defaultRowHeight="15" x14ac:dyDescent="0.25"/>
  <cols>
    <col min="1" max="1" width="23" style="8" customWidth="1"/>
    <col min="2" max="2" width="19.85546875" style="8" bestFit="1" customWidth="1"/>
    <col min="3" max="3" width="9.7109375" style="8" customWidth="1"/>
    <col min="4" max="4" width="14.7109375" style="8" customWidth="1"/>
    <col min="5" max="5" width="12.7109375" style="8" customWidth="1"/>
    <col min="6" max="6" width="13.7109375" style="8" customWidth="1"/>
    <col min="7" max="7" width="12.7109375" style="8" customWidth="1"/>
    <col min="8" max="8" width="14" style="8" customWidth="1"/>
    <col min="9" max="10" width="12.7109375" style="8" customWidth="1"/>
    <col min="11" max="11" width="11.42578125" style="8"/>
  </cols>
  <sheetData>
    <row r="1" spans="1:11" ht="21.75" thickBot="1" x14ac:dyDescent="0.3">
      <c r="A1" s="23"/>
      <c r="B1" s="53" t="s">
        <v>73</v>
      </c>
      <c r="C1" s="54"/>
      <c r="D1" s="54"/>
      <c r="E1" s="54"/>
      <c r="F1" s="54"/>
      <c r="G1" s="54"/>
      <c r="H1" s="54"/>
      <c r="I1" s="54"/>
      <c r="J1" s="55"/>
      <c r="K1" s="1"/>
    </row>
    <row r="2" spans="1:11" ht="21.75" thickBot="1" x14ac:dyDescent="0.3">
      <c r="A2" s="24"/>
      <c r="B2" s="56" t="s">
        <v>0</v>
      </c>
      <c r="C2" s="57"/>
      <c r="D2" s="56" t="s">
        <v>1</v>
      </c>
      <c r="E2" s="58"/>
      <c r="F2" s="58"/>
      <c r="G2" s="57"/>
      <c r="H2" s="59"/>
      <c r="I2" s="2" t="s">
        <v>2</v>
      </c>
      <c r="J2" s="3" t="s">
        <v>3</v>
      </c>
      <c r="K2" s="1"/>
    </row>
    <row r="3" spans="1:11" ht="21.75" thickBot="1" x14ac:dyDescent="0.3">
      <c r="A3" s="25"/>
      <c r="B3" s="60" t="s">
        <v>4</v>
      </c>
      <c r="C3" s="61"/>
      <c r="D3" s="60" t="s">
        <v>71</v>
      </c>
      <c r="E3" s="61"/>
      <c r="F3" s="61"/>
      <c r="G3" s="61"/>
      <c r="H3" s="62"/>
      <c r="I3" s="4">
        <v>43552</v>
      </c>
      <c r="J3" s="5">
        <v>0</v>
      </c>
      <c r="K3" s="1"/>
    </row>
    <row r="4" spans="1:11" x14ac:dyDescent="0.25">
      <c r="A4" s="63"/>
      <c r="B4" s="64"/>
      <c r="C4" s="64"/>
      <c r="D4" s="65"/>
      <c r="E4" s="65"/>
      <c r="F4" s="65"/>
      <c r="G4" s="65"/>
      <c r="H4" s="65"/>
      <c r="I4" s="64"/>
      <c r="J4" s="66"/>
      <c r="K4" s="1"/>
    </row>
    <row r="5" spans="1:11" ht="3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9"/>
      <c r="K5" s="1"/>
    </row>
    <row r="6" spans="1:11" ht="15.75" x14ac:dyDescent="0.25">
      <c r="A6" s="43" t="s">
        <v>5</v>
      </c>
      <c r="B6" s="44"/>
      <c r="C6" s="44"/>
      <c r="D6" s="44"/>
      <c r="E6" s="44"/>
      <c r="F6" s="44"/>
      <c r="G6" s="44"/>
      <c r="H6" s="44"/>
      <c r="I6" s="44"/>
      <c r="J6" s="45"/>
      <c r="K6" s="1"/>
    </row>
    <row r="7" spans="1:11" ht="15.75" x14ac:dyDescent="0.25">
      <c r="A7" s="50" t="s">
        <v>6</v>
      </c>
      <c r="B7" s="51"/>
      <c r="C7" s="51"/>
      <c r="D7" s="51"/>
      <c r="E7" s="51"/>
      <c r="F7" s="51"/>
      <c r="G7" s="51"/>
      <c r="H7" s="51"/>
      <c r="I7" s="51"/>
      <c r="J7" s="52"/>
      <c r="K7" s="1"/>
    </row>
    <row r="8" spans="1:11" x14ac:dyDescent="0.25">
      <c r="A8" s="6" t="s">
        <v>7</v>
      </c>
      <c r="B8" s="34" t="s">
        <v>55</v>
      </c>
      <c r="C8" s="35"/>
      <c r="D8" s="35"/>
      <c r="E8" s="35"/>
      <c r="F8" s="35"/>
      <c r="G8" s="35"/>
      <c r="H8" s="35"/>
      <c r="I8" s="35"/>
      <c r="J8" s="36"/>
      <c r="K8" s="1"/>
    </row>
    <row r="9" spans="1:11" x14ac:dyDescent="0.25">
      <c r="A9" s="26" t="s">
        <v>37</v>
      </c>
      <c r="B9" s="34" t="s">
        <v>56</v>
      </c>
      <c r="C9" s="35"/>
      <c r="D9" s="35"/>
      <c r="E9" s="35"/>
      <c r="F9" s="35"/>
      <c r="G9" s="35"/>
      <c r="H9" s="35"/>
      <c r="I9" s="35"/>
      <c r="J9" s="36"/>
      <c r="K9" s="1"/>
    </row>
    <row r="10" spans="1:11" x14ac:dyDescent="0.25">
      <c r="A10" s="26" t="s">
        <v>38</v>
      </c>
      <c r="B10" s="34" t="s">
        <v>57</v>
      </c>
      <c r="C10" s="35"/>
      <c r="D10" s="35"/>
      <c r="E10" s="35"/>
      <c r="F10" s="35"/>
      <c r="G10" s="35"/>
      <c r="H10" s="35"/>
      <c r="I10" s="35"/>
      <c r="J10" s="36"/>
      <c r="K10" s="1"/>
    </row>
    <row r="11" spans="1:11" ht="30.75" customHeight="1" x14ac:dyDescent="0.25">
      <c r="A11" s="6" t="s">
        <v>8</v>
      </c>
      <c r="B11" s="37" t="s">
        <v>60</v>
      </c>
      <c r="C11" s="38"/>
      <c r="D11" s="38"/>
      <c r="E11" s="38"/>
      <c r="F11" s="38"/>
      <c r="G11" s="38"/>
      <c r="H11" s="38"/>
      <c r="I11" s="38"/>
      <c r="J11" s="39"/>
    </row>
    <row r="12" spans="1:11" ht="42.75" customHeight="1" x14ac:dyDescent="0.25">
      <c r="A12" s="6" t="s">
        <v>9</v>
      </c>
      <c r="B12" s="40" t="s">
        <v>58</v>
      </c>
      <c r="C12" s="41"/>
      <c r="D12" s="41"/>
      <c r="E12" s="41"/>
      <c r="F12" s="41"/>
      <c r="G12" s="41"/>
      <c r="H12" s="41"/>
      <c r="I12" s="41"/>
      <c r="J12" s="42"/>
    </row>
    <row r="13" spans="1:11" ht="15.75" x14ac:dyDescent="0.25">
      <c r="A13" s="43" t="s">
        <v>10</v>
      </c>
      <c r="B13" s="44"/>
      <c r="C13" s="44"/>
      <c r="D13" s="44"/>
      <c r="E13" s="44"/>
      <c r="F13" s="44"/>
      <c r="G13" s="44"/>
      <c r="H13" s="44"/>
      <c r="I13" s="44"/>
      <c r="J13" s="45"/>
    </row>
    <row r="14" spans="1:11" ht="27.75" customHeight="1" x14ac:dyDescent="0.25">
      <c r="A14" s="6" t="s">
        <v>11</v>
      </c>
      <c r="B14" s="27">
        <v>2</v>
      </c>
      <c r="C14" s="46" t="str">
        <f>IFERROR(VLOOKUP(B14,'[1]Validacion datos'!A2:B5,2,FALSE),"")</f>
        <v>DESARROLLO SOCIAL</v>
      </c>
      <c r="D14" s="46"/>
      <c r="E14" s="46"/>
      <c r="F14" s="46"/>
      <c r="G14" s="46"/>
      <c r="H14" s="46"/>
      <c r="I14" s="46"/>
      <c r="J14" s="46"/>
    </row>
    <row r="15" spans="1:11" ht="26.25" customHeight="1" x14ac:dyDescent="0.25">
      <c r="A15" s="6" t="s">
        <v>12</v>
      </c>
      <c r="B15" s="9">
        <v>2.2000000000000002</v>
      </c>
      <c r="C15" s="46" t="str">
        <f>IFERROR(VLOOKUP(B15,'[1]Validacion datos'!A8:B26,2,FALSE),"")</f>
        <v>Salud y seguridad social integral</v>
      </c>
      <c r="D15" s="46"/>
      <c r="E15" s="46"/>
      <c r="F15" s="46"/>
      <c r="G15" s="46"/>
      <c r="H15" s="46"/>
      <c r="I15" s="46"/>
      <c r="J15" s="46"/>
    </row>
    <row r="16" spans="1:11" ht="31.5" customHeight="1" x14ac:dyDescent="0.25">
      <c r="A16" s="6" t="s">
        <v>13</v>
      </c>
      <c r="B16" s="10" t="s">
        <v>59</v>
      </c>
      <c r="C16" s="91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91"/>
      <c r="E16" s="91"/>
      <c r="F16" s="91"/>
      <c r="G16" s="91"/>
      <c r="H16" s="91"/>
      <c r="I16" s="91"/>
      <c r="J16" s="91"/>
    </row>
    <row r="17" spans="1:11" ht="15.75" x14ac:dyDescent="0.25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5"/>
    </row>
    <row r="18" spans="1:11" ht="29.25" customHeight="1" x14ac:dyDescent="0.25">
      <c r="A18" s="6" t="s">
        <v>15</v>
      </c>
      <c r="B18" s="41" t="s">
        <v>66</v>
      </c>
      <c r="C18" s="41"/>
      <c r="D18" s="41"/>
      <c r="E18" s="41"/>
      <c r="F18" s="41"/>
      <c r="G18" s="41"/>
      <c r="H18" s="41"/>
      <c r="I18" s="41"/>
      <c r="J18" s="42"/>
    </row>
    <row r="19" spans="1:11" ht="33" customHeight="1" x14ac:dyDescent="0.25">
      <c r="A19" s="11" t="s">
        <v>16</v>
      </c>
      <c r="B19" s="41" t="s">
        <v>69</v>
      </c>
      <c r="C19" s="41"/>
      <c r="D19" s="41"/>
      <c r="E19" s="41"/>
      <c r="F19" s="41"/>
      <c r="G19" s="41"/>
      <c r="H19" s="41"/>
      <c r="I19" s="41"/>
      <c r="J19" s="42"/>
    </row>
    <row r="20" spans="1:11" ht="34.5" customHeight="1" x14ac:dyDescent="0.25">
      <c r="A20" s="11" t="s">
        <v>17</v>
      </c>
      <c r="B20" s="41" t="s">
        <v>70</v>
      </c>
      <c r="C20" s="41"/>
      <c r="D20" s="41"/>
      <c r="E20" s="41"/>
      <c r="F20" s="41"/>
      <c r="G20" s="41"/>
      <c r="H20" s="41"/>
      <c r="I20" s="41"/>
      <c r="J20" s="42"/>
    </row>
    <row r="21" spans="1:11" ht="35.25" customHeight="1" x14ac:dyDescent="0.25">
      <c r="A21" s="11" t="s">
        <v>39</v>
      </c>
      <c r="B21" s="41" t="s">
        <v>67</v>
      </c>
      <c r="C21" s="41"/>
      <c r="D21" s="41"/>
      <c r="E21" s="41"/>
      <c r="F21" s="41"/>
      <c r="G21" s="41"/>
      <c r="H21" s="41"/>
      <c r="I21" s="41"/>
      <c r="J21" s="42"/>
      <c r="K21" s="1"/>
    </row>
    <row r="22" spans="1:11" ht="15.75" x14ac:dyDescent="0.25">
      <c r="A22" s="43" t="s">
        <v>18</v>
      </c>
      <c r="B22" s="44"/>
      <c r="C22" s="44"/>
      <c r="D22" s="44"/>
      <c r="E22" s="44"/>
      <c r="F22" s="44"/>
      <c r="G22" s="44"/>
      <c r="H22" s="44"/>
      <c r="I22" s="44"/>
      <c r="J22" s="45"/>
    </row>
    <row r="23" spans="1:11" ht="15.75" x14ac:dyDescent="0.25">
      <c r="A23" s="50" t="s">
        <v>19</v>
      </c>
      <c r="B23" s="51"/>
      <c r="C23" s="51"/>
      <c r="D23" s="51"/>
      <c r="E23" s="51"/>
      <c r="F23" s="51"/>
      <c r="G23" s="51"/>
      <c r="H23" s="51"/>
      <c r="I23" s="51"/>
      <c r="J23" s="52"/>
      <c r="K23" s="1"/>
    </row>
    <row r="24" spans="1:11" ht="15" customHeight="1" x14ac:dyDescent="0.25">
      <c r="A24" s="77" t="s">
        <v>20</v>
      </c>
      <c r="B24" s="78"/>
      <c r="C24" s="79" t="s">
        <v>21</v>
      </c>
      <c r="D24" s="81"/>
      <c r="E24" s="81"/>
      <c r="F24" s="81" t="s">
        <v>22</v>
      </c>
      <c r="G24" s="81"/>
      <c r="H24" s="78"/>
      <c r="I24" s="79" t="s">
        <v>23</v>
      </c>
      <c r="J24" s="80"/>
    </row>
    <row r="25" spans="1:11" x14ac:dyDescent="0.25">
      <c r="A25" s="67">
        <v>674698941</v>
      </c>
      <c r="B25" s="68"/>
      <c r="C25" s="74">
        <v>675210714.23000002</v>
      </c>
      <c r="D25" s="75"/>
      <c r="E25" s="76"/>
      <c r="F25" s="74">
        <v>203899202.34999999</v>
      </c>
      <c r="G25" s="75"/>
      <c r="H25" s="76"/>
      <c r="I25" s="69">
        <f>+IF(F25&gt;0,F25/C25,0)</f>
        <v>0.30197862393597164</v>
      </c>
      <c r="J25" s="70"/>
    </row>
    <row r="26" spans="1:11" ht="15.75" x14ac:dyDescent="0.25">
      <c r="A26" s="50" t="s">
        <v>24</v>
      </c>
      <c r="B26" s="51"/>
      <c r="C26" s="51"/>
      <c r="D26" s="51"/>
      <c r="E26" s="51"/>
      <c r="F26" s="51"/>
      <c r="G26" s="51"/>
      <c r="H26" s="51"/>
      <c r="I26" s="51"/>
      <c r="J26" s="52"/>
      <c r="K26" s="1"/>
    </row>
    <row r="27" spans="1:11" x14ac:dyDescent="0.25">
      <c r="A27" s="7"/>
      <c r="B27"/>
      <c r="C27" s="71" t="s">
        <v>25</v>
      </c>
      <c r="D27" s="72"/>
      <c r="E27" s="71" t="s">
        <v>45</v>
      </c>
      <c r="F27" s="72"/>
      <c r="G27" s="71" t="s">
        <v>40</v>
      </c>
      <c r="H27" s="71"/>
      <c r="I27" s="71" t="s">
        <v>26</v>
      </c>
      <c r="J27" s="73"/>
    </row>
    <row r="28" spans="1:11" ht="38.25" x14ac:dyDescent="0.25">
      <c r="A28" s="12" t="s">
        <v>27</v>
      </c>
      <c r="B28" s="13" t="s">
        <v>28</v>
      </c>
      <c r="C28" s="13" t="s">
        <v>41</v>
      </c>
      <c r="D28" s="13" t="s">
        <v>42</v>
      </c>
      <c r="E28" s="13" t="s">
        <v>46</v>
      </c>
      <c r="F28" s="13" t="s">
        <v>47</v>
      </c>
      <c r="G28" s="13" t="s">
        <v>48</v>
      </c>
      <c r="H28" s="13" t="s">
        <v>49</v>
      </c>
      <c r="I28" s="13" t="s">
        <v>50</v>
      </c>
      <c r="J28" s="14" t="s">
        <v>51</v>
      </c>
    </row>
    <row r="29" spans="1:11" ht="55.5" customHeight="1" x14ac:dyDescent="0.25">
      <c r="A29" s="15" t="s">
        <v>61</v>
      </c>
      <c r="B29" s="16" t="s">
        <v>62</v>
      </c>
      <c r="C29" s="17">
        <v>478405</v>
      </c>
      <c r="D29" s="33">
        <v>674698941</v>
      </c>
      <c r="E29" s="17">
        <v>478405</v>
      </c>
      <c r="F29" s="18">
        <v>674698941</v>
      </c>
      <c r="G29" s="19">
        <f>139111+670</f>
        <v>139781</v>
      </c>
      <c r="H29" s="18">
        <v>203899202.34999999</v>
      </c>
      <c r="I29" s="20">
        <f>IF(G29&gt;0,G29/E29,0)</f>
        <v>0.29218131081405924</v>
      </c>
      <c r="J29" s="21">
        <f>IF(H29&gt;0,H29/D29,0)</f>
        <v>0.30220768102554352</v>
      </c>
    </row>
    <row r="30" spans="1:11" ht="15.75" x14ac:dyDescent="0.25">
      <c r="A30" s="43" t="s">
        <v>29</v>
      </c>
      <c r="B30" s="44"/>
      <c r="C30" s="44"/>
      <c r="D30" s="44"/>
      <c r="E30" s="44"/>
      <c r="F30" s="44"/>
      <c r="G30" s="44"/>
      <c r="H30" s="44"/>
      <c r="I30" s="44"/>
      <c r="J30" s="45"/>
    </row>
    <row r="31" spans="1:11" ht="15.75" x14ac:dyDescent="0.25">
      <c r="A31" s="50" t="s">
        <v>30</v>
      </c>
      <c r="B31" s="51"/>
      <c r="C31" s="51"/>
      <c r="D31" s="51"/>
      <c r="E31" s="51"/>
      <c r="F31" s="51"/>
      <c r="G31" s="51"/>
      <c r="H31" s="51"/>
      <c r="I31" s="51"/>
      <c r="J31" s="52"/>
      <c r="K31" s="1"/>
    </row>
    <row r="32" spans="1:11" ht="15" customHeight="1" x14ac:dyDescent="0.25">
      <c r="A32" s="22" t="s">
        <v>31</v>
      </c>
      <c r="B32" s="41" t="s">
        <v>72</v>
      </c>
      <c r="C32" s="41"/>
      <c r="D32" s="41"/>
      <c r="E32" s="41"/>
      <c r="F32" s="41"/>
      <c r="G32" s="41"/>
      <c r="H32" s="41"/>
      <c r="I32" s="41"/>
      <c r="J32" s="42"/>
    </row>
    <row r="33" spans="1:11" ht="51" customHeight="1" x14ac:dyDescent="0.25">
      <c r="A33" s="22" t="s">
        <v>32</v>
      </c>
      <c r="B33" s="41" t="s">
        <v>68</v>
      </c>
      <c r="C33" s="41"/>
      <c r="D33" s="41"/>
      <c r="E33" s="41"/>
      <c r="F33" s="41"/>
      <c r="G33" s="41"/>
      <c r="H33" s="41"/>
      <c r="I33" s="41"/>
      <c r="J33" s="42"/>
    </row>
    <row r="34" spans="1:11" ht="85.5" customHeight="1" x14ac:dyDescent="0.25">
      <c r="A34" s="22" t="s">
        <v>33</v>
      </c>
      <c r="B34" s="41" t="s">
        <v>74</v>
      </c>
      <c r="C34" s="41"/>
      <c r="D34" s="41"/>
      <c r="E34" s="41"/>
      <c r="F34" s="41"/>
      <c r="G34" s="41"/>
      <c r="H34" s="41"/>
      <c r="I34" s="41"/>
      <c r="J34" s="42"/>
    </row>
    <row r="35" spans="1:11" ht="30" x14ac:dyDescent="0.25">
      <c r="A35" s="22" t="s">
        <v>34</v>
      </c>
      <c r="B35" s="41" t="s">
        <v>75</v>
      </c>
      <c r="C35" s="41"/>
      <c r="D35" s="41"/>
      <c r="E35" s="41"/>
      <c r="F35" s="41"/>
      <c r="G35" s="41"/>
      <c r="H35" s="41"/>
      <c r="I35" s="41"/>
      <c r="J35" s="42"/>
    </row>
    <row r="36" spans="1:11" ht="15.75" x14ac:dyDescent="0.25">
      <c r="A36" s="43" t="s">
        <v>35</v>
      </c>
      <c r="B36" s="44"/>
      <c r="C36" s="44"/>
      <c r="D36" s="44"/>
      <c r="E36" s="44"/>
      <c r="F36" s="44"/>
      <c r="G36" s="44"/>
      <c r="H36" s="44"/>
      <c r="I36" s="44"/>
      <c r="J36" s="45"/>
    </row>
    <row r="37" spans="1:11" ht="15.75" x14ac:dyDescent="0.25">
      <c r="A37" s="84" t="s">
        <v>36</v>
      </c>
      <c r="B37" s="85"/>
      <c r="C37" s="85"/>
      <c r="D37" s="85"/>
      <c r="E37" s="85"/>
      <c r="F37" s="85"/>
      <c r="G37" s="85"/>
      <c r="H37" s="85"/>
      <c r="I37" s="85"/>
      <c r="J37" s="86"/>
      <c r="K37" s="1"/>
    </row>
    <row r="38" spans="1:11" ht="27.75" customHeight="1" x14ac:dyDescent="0.25">
      <c r="A38" s="87" t="s">
        <v>43</v>
      </c>
      <c r="B38" s="88"/>
      <c r="C38" s="88"/>
      <c r="D38" s="88"/>
      <c r="E38" s="88"/>
      <c r="F38" s="88"/>
      <c r="G38" s="88"/>
      <c r="H38" s="88"/>
      <c r="I38" s="88"/>
      <c r="J38" s="89"/>
    </row>
    <row r="39" spans="1:11" ht="27.75" customHeight="1" x14ac:dyDescent="0.25">
      <c r="A39" s="28"/>
      <c r="B39" s="28"/>
      <c r="C39" s="28"/>
      <c r="D39" s="28"/>
      <c r="E39" s="28" t="s">
        <v>64</v>
      </c>
      <c r="F39" s="28"/>
      <c r="G39" s="28"/>
      <c r="H39" s="28"/>
      <c r="I39" s="28"/>
      <c r="J39" s="28"/>
    </row>
    <row r="40" spans="1:11" ht="30.75" customHeight="1" x14ac:dyDescent="0.25">
      <c r="A40" s="90" t="s">
        <v>44</v>
      </c>
      <c r="B40" s="90"/>
      <c r="C40" s="90"/>
      <c r="D40" s="90"/>
      <c r="E40" s="90"/>
      <c r="F40" s="90"/>
      <c r="G40" s="90"/>
      <c r="H40" s="90"/>
      <c r="I40" s="90"/>
      <c r="J40" s="90"/>
    </row>
    <row r="41" spans="1:11" ht="15.75" thickBot="1" x14ac:dyDescent="0.3">
      <c r="C41" s="31"/>
      <c r="D41" s="31"/>
      <c r="G41" s="82"/>
      <c r="H41" s="82"/>
      <c r="I41" s="82"/>
      <c r="J41" s="82"/>
    </row>
    <row r="42" spans="1:11" x14ac:dyDescent="0.25">
      <c r="A42" s="29" t="s">
        <v>52</v>
      </c>
      <c r="B42" s="30">
        <v>674698941</v>
      </c>
      <c r="C42" s="32"/>
      <c r="D42" s="31"/>
      <c r="G42" s="83" t="s">
        <v>65</v>
      </c>
      <c r="H42" s="83"/>
      <c r="I42" s="83"/>
      <c r="J42" s="83"/>
    </row>
    <row r="43" spans="1:11" x14ac:dyDescent="0.25">
      <c r="A43" s="29" t="s">
        <v>53</v>
      </c>
      <c r="B43" s="30">
        <v>675210714.23000002</v>
      </c>
      <c r="C43" s="32"/>
      <c r="D43" s="32"/>
      <c r="G43" s="83" t="s">
        <v>63</v>
      </c>
      <c r="H43" s="83"/>
      <c r="I43" s="83"/>
      <c r="J43" s="83"/>
    </row>
    <row r="44" spans="1:11" x14ac:dyDescent="0.25">
      <c r="A44" s="29" t="s">
        <v>54</v>
      </c>
      <c r="B44" s="30">
        <f>F25</f>
        <v>203899202.34999999</v>
      </c>
      <c r="C44" s="31"/>
      <c r="D44" s="31"/>
    </row>
  </sheetData>
  <mergeCells count="51"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  <mergeCell ref="A22:J22"/>
    <mergeCell ref="A23:J23"/>
    <mergeCell ref="A24:B24"/>
    <mergeCell ref="I24:J24"/>
    <mergeCell ref="C24:E24"/>
    <mergeCell ref="F24:H2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2" type="noConversion"/>
  <dataValidations count="14">
    <dataValidation allowBlank="1" showInputMessage="1" showErrorMessage="1" prompt="Monto ejecutado en el trimestre" sqref="H28:H29 B44"/>
    <dataValidation allowBlank="1" showInputMessage="1" showErrorMessage="1" prompt="Meta alcanzada en el trimestre" sqref="G28:G29"/>
    <dataValidation allowBlank="1" showInputMessage="1" showErrorMessage="1" prompt="Monto presupuestado para el producto" sqref="F28:F29 D28"/>
    <dataValidation allowBlank="1" showInputMessage="1" showErrorMessage="1" prompt="Meta anual del indicador" sqref="C28:C29 E28:E29"/>
    <dataValidation allowBlank="1" showInputMessage="1" showErrorMessage="1" prompt="Nombre del indicador" sqref="B28:B29"/>
    <dataValidation allowBlank="1" showInputMessage="1" showErrorMessage="1" prompt="Nombre de cada producto" sqref="A28:A29"/>
    <dataValidation allowBlank="1" showInputMessage="1" showErrorMessage="1" prompt="¿En qué consiste el programa?" sqref="B19:J19"/>
    <dataValidation allowBlank="1" showInputMessage="1" showErrorMessage="1" prompt="Presupuesto del programa" sqref="A25:C25 F25 B42:C42 B43 D29"/>
    <dataValidation allowBlank="1" showInputMessage="1" showErrorMessage="1" prompt="Oportunidades de mejora identificadas" sqref="A38:J39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17" right="0.17" top="0.45" bottom="0.17" header="0.31496062992125984" footer="0.31496062992125984"/>
  <pageSetup scale="70" orientation="portrait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Nivia Del Orbe</cp:lastModifiedBy>
  <cp:lastPrinted>2023-01-13T17:08:47Z</cp:lastPrinted>
  <dcterms:created xsi:type="dcterms:W3CDTF">2021-03-22T15:50:10Z</dcterms:created>
  <dcterms:modified xsi:type="dcterms:W3CDTF">2023-01-13T17:10:38Z</dcterms:modified>
</cp:coreProperties>
</file>