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delorbe\Desktop\ENERO 2023\"/>
    </mc:Choice>
  </mc:AlternateContent>
  <bookViews>
    <workbookView xWindow="0" yWindow="0" windowWidth="19200" windowHeight="10995"/>
  </bookViews>
  <sheets>
    <sheet name="Hoja1" sheetId="1" r:id="rId1"/>
  </sheets>
  <externalReferences>
    <externalReference r:id="rId2"/>
  </externalReferences>
  <definedNames>
    <definedName name="_xlnm.Print_Area" localSheetId="0">Hoja1!$A$1:$J$44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1" l="1"/>
  <c r="L26" i="1"/>
  <c r="B44" i="1" l="1"/>
  <c r="B43" i="1"/>
  <c r="B42" i="1"/>
  <c r="I25" i="1" l="1"/>
  <c r="I29" i="1" l="1"/>
  <c r="J29" i="1"/>
  <c r="C16" i="1" l="1"/>
  <c r="C15" i="1"/>
  <c r="C14" i="1"/>
</calcChain>
</file>

<file path=xl/sharedStrings.xml><?xml version="1.0" encoding="utf-8"?>
<sst xmlns="http://schemas.openxmlformats.org/spreadsheetml/2006/main" count="73" uniqueCount="73">
  <si>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</si>
  <si>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</si>
  <si>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</si>
  <si>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</si>
  <si>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</si>
  <si>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</si>
  <si>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</si>
  <si>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</si>
  <si>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</si>
  <si>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</si>
  <si>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</si>
  <si>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</si>
  <si>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</si>
  <si>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</si>
  <si>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</si>
  <si>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</si>
  <si>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</si>
  <si>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</si>
  <si>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</si>
  <si>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</si>
  <si>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</si>
  <si>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</si>
  <si>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</si>
  <si>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</si>
  <si>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</si>
  <si>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</si>
  <si>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</si>
  <si>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</si>
  <si>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</si>
  <si>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</si>
  <si>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</si>
  <si>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</si>
  <si>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</si>
  <si>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</si>
  <si>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</si>
  <si>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</si>
  <si>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</si>
  <si>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</si>
  <si>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</si>
  <si>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</si>
  <si>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</si>
  <si>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</si>
  <si>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</si>
  <si>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</si>
  <si>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</si>
  <si>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</si>
  <si>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</si>
  <si>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</si>
  <si>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</si>
  <si>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</si>
  <si>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5180- DIRECCIÓN CENTRAL DEL SERVICIO NACIONAL DE SALUD</t>
  </si>
  <si>
    <t>01-DIRECCIÓN CENTRAL DEL SERVICIO NACIONAL DE SALUD</t>
  </si>
  <si>
    <t>2.2.1</t>
  </si>
  <si>
    <t>13-Provisión de servicios de salud en establecimientos auto gestionados</t>
  </si>
  <si>
    <t>Garantizar la eficiente y adecuada provisión de prestaciones complementarias de servicios de salud, tanto a nivel de atención de urgencias, hospitalización y en la atención programada, así como intervención compleja o muy especializada (generalmente referidas a hospitales regionales y nacionales, hospitales especializados y de referencia, institutos y centros diagnósticos especializados).</t>
  </si>
  <si>
    <t xml:space="preserve"> Población general que demande servicios de salud en la Red pública.</t>
  </si>
  <si>
    <t>6312-Personas acceden a servicios de salud especializados del Hospital Pediátrico Dr. Hugo Mendoza</t>
  </si>
  <si>
    <t>Número de atenciones por tipo de servicio</t>
  </si>
  <si>
    <t>Garantizar el derecho de la población al acceso a un modelo de atención integral, con calidad y calidez, que privilegie la promoción de la salud y la prevención de la enfermedad, mediante la consolidación del Sistema Nacional de Salud</t>
  </si>
  <si>
    <t>I -Información Institucional</t>
  </si>
  <si>
    <t>Presupuesto Aprobado:</t>
  </si>
  <si>
    <t>Presupuesto Modificado:</t>
  </si>
  <si>
    <t>Total del devengado:</t>
  </si>
  <si>
    <t>Informe de Evaluación Anual de las Metas Físicas-Financieras 2022</t>
  </si>
  <si>
    <t>0002- HOSPITAL DR. VINICIO CALVENTI</t>
  </si>
  <si>
    <t xml:space="preserve">Ser una institucion lider en la prestacion de servicios medicos y académicos de excelencia, que contribuye al desarrollo del sistema de salud dominicano, y constituye la primera eleccion de sus usuarios. </t>
  </si>
  <si>
    <t xml:space="preserve">Somos una Institución comprometida a brindar servicios medicos y academicos con los mas altos estandares de calidad, para mejorar la condicion de salud de nuestros usuarios, contando con el personal competente, procesos efectivos e innovadores, y tecnologia avanzada. </t>
  </si>
  <si>
    <t>Ing. Darlis Ferreras</t>
  </si>
  <si>
    <t>Enc. Planificación y Desarrollo</t>
  </si>
  <si>
    <t xml:space="preserve">6309- personas que acceden a los servicios de salud del Hospital Dr. Vinicio Calventi </t>
  </si>
  <si>
    <t xml:space="preserve">Atención en el nivel especializado, ofertando los servicios de consulta, emergencias, hospitalización y diagnósticos que garantice la pronta recuperación y satisfacción del ciudadano que utilice los servicios del Hospital de Especialidades Dr. Vinicio Calventi. </t>
  </si>
  <si>
    <t xml:space="preserve">Para el año 2022 nos propusimos 478,405 atenciones hospitalarias, lo cual pudimos cumplir en un 116% con un total de 555,049 servicios brindados. Señalamos que, las diferencia en la ejecución física se debió al no registro en tiempo en el SIGEF de las atenciones realizadas en el trimestre julio-septiembre, la cuales sumaban 157,720. Debido a un error de carga de los datos por parte del SNS, la meta programada financiera registradas en el SIGEF   difirió con la información proyectada en nuestro hospital.  El monto real estimados fue de RD$ 674,698,941.00 con un logro al cierre del año de 94%. </t>
  </si>
  <si>
    <t xml:space="preserve">Aumento de los pacientes recibidos en el hospital debido a la apertura de nuevos servicios como la Unidad de Atención Integral para Adolescentes recibiendo 475 pacientes durante el 2022, la consulta Mamá Canguro, Endoscopía, lo que conlleva a un gasto mayor en la ejecución presupuestaria.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</si>
</sst>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00;[Red]\-&quot;$&quot;#,##0.00"/>
    <numFmt numFmtId="165" formatCode="_-&quot;$&quot;* #,##0.00_-;\-&quot;$&quot;* #,##0.00_-;_-&quot;$&quot;* &quot;-&quot;??_-;_-@_-"/>
    <numFmt numFmtId="166" formatCode="dd/mm/yyyy;@"/>
    <numFmt numFmtId="167" formatCode="[$-10409]#,##0;\-#,##0"/>
    <numFmt numFmtId="168" formatCode="[$-10409]#,##0.00;\-#,##0.00"/>
    <numFmt numFmtId="169"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167" fontId="16" fillId="0" borderId="27" xfId="0" applyNumberFormat="1" applyFont="1" applyBorder="1" applyAlignment="1" applyProtection="1">
      <alignment horizontal="center" vertical="center" wrapText="1" readingOrder="1"/>
      <protection locked="0"/>
    </xf>
    <xf numFmtId="168" fontId="16" fillId="0" borderId="27" xfId="0" applyNumberFormat="1" applyFont="1" applyBorder="1" applyAlignment="1" applyProtection="1">
      <alignment horizontal="center" vertical="center" wrapText="1" readingOrder="1"/>
      <protection locked="0"/>
    </xf>
    <xf numFmtId="167" fontId="16" fillId="0" borderId="27" xfId="0" applyNumberFormat="1" applyFont="1" applyBorder="1" applyAlignment="1" applyProtection="1">
      <alignment horizontal="center" vertical="center" wrapText="1"/>
      <protection locked="0"/>
    </xf>
    <xf numFmtId="10" fontId="16" fillId="7" borderId="27" xfId="2" applyNumberFormat="1" applyFont="1" applyFill="1" applyBorder="1" applyAlignment="1" applyProtection="1">
      <alignment horizontal="center" vertical="center" wrapText="1" readingOrder="1"/>
      <protection locked="0"/>
    </xf>
    <xf numFmtId="169"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6"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6" fillId="0" borderId="27" xfId="0" applyFont="1" applyBorder="1" applyAlignment="1" applyProtection="1">
      <alignment vertical="center" wrapText="1"/>
      <protection locked="0"/>
    </xf>
    <xf numFmtId="0" fontId="11" fillId="0" borderId="0" xfId="0" applyFont="1" applyAlignment="1" applyProtection="1">
      <alignment horizontal="right"/>
      <protection locked="0"/>
    </xf>
    <xf numFmtId="0" fontId="11" fillId="0" borderId="22" xfId="0" applyFont="1" applyBorder="1" applyProtection="1">
      <protection locked="0"/>
    </xf>
    <xf numFmtId="164" fontId="11" fillId="0" borderId="22" xfId="0" applyNumberFormat="1" applyFont="1" applyBorder="1" applyProtection="1">
      <protection locked="0"/>
    </xf>
    <xf numFmtId="39" fontId="11" fillId="0" borderId="22" xfId="0" applyNumberFormat="1" applyFont="1" applyBorder="1" applyProtection="1">
      <protection locked="0"/>
    </xf>
    <xf numFmtId="165" fontId="0" fillId="0" borderId="0" xfId="0" applyNumberFormat="1"/>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39" fontId="11" fillId="0" borderId="45" xfId="1" applyNumberFormat="1" applyFont="1" applyFill="1" applyBorder="1" applyAlignment="1" applyProtection="1">
      <alignment horizontal="center" vertical="center" wrapText="1" readingOrder="1"/>
      <protection locked="0"/>
    </xf>
    <xf numFmtId="39" fontId="11" fillId="0" borderId="27" xfId="1" applyNumberFormat="1" applyFont="1" applyFill="1" applyBorder="1" applyAlignment="1" applyProtection="1">
      <alignment horizontal="center" vertical="center" wrapText="1" readingOrder="1"/>
      <protection locked="0"/>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8" fillId="5" borderId="36" xfId="0" applyFont="1" applyFill="1" applyBorder="1" applyAlignment="1">
      <alignment horizontal="left" vertical="center"/>
    </xf>
    <xf numFmtId="0" fontId="8" fillId="5" borderId="37" xfId="0" applyFont="1" applyFill="1" applyBorder="1" applyAlignment="1">
      <alignment horizontal="left" vertical="center"/>
    </xf>
    <xf numFmtId="0" fontId="8" fillId="5" borderId="38" xfId="0" applyFont="1" applyFill="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Alignment="1" applyProtection="1">
      <alignment horizontal="center"/>
      <protection locked="0"/>
    </xf>
    <xf numFmtId="0" fontId="9" fillId="0" borderId="17"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8" fillId="5" borderId="39" xfId="0" applyFont="1" applyFill="1" applyBorder="1" applyAlignment="1">
      <alignment horizontal="left" vertical="center"/>
    </xf>
    <xf numFmtId="0" fontId="8" fillId="5" borderId="40" xfId="0" applyFont="1" applyFill="1" applyBorder="1" applyAlignment="1">
      <alignment horizontal="left" vertical="center"/>
    </xf>
    <xf numFmtId="0" fontId="8" fillId="5" borderId="41"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5" xfId="0" applyFont="1" applyFill="1" applyBorder="1" applyAlignment="1">
      <alignment horizontal="center" vertical="center" wrapText="1" readingOrder="1"/>
    </xf>
    <xf numFmtId="0" fontId="14" fillId="8" borderId="27" xfId="0" applyFont="1" applyFill="1" applyBorder="1" applyAlignment="1">
      <alignment horizontal="center" vertical="center" wrapText="1" readingOrder="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7" xfId="0" applyFont="1" applyFill="1" applyBorder="1" applyAlignment="1">
      <alignment vertical="top" wrapText="1"/>
    </xf>
    <xf numFmtId="0" fontId="23" fillId="6" borderId="22" xfId="0" applyFont="1" applyFill="1" applyBorder="1" applyAlignment="1">
      <alignment horizontal="center" vertical="center" wrapText="1"/>
    </xf>
    <xf numFmtId="0" fontId="13" fillId="0" borderId="33" xfId="0" applyFont="1" applyBorder="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18"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4\contabilidad\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Normal="100" workbookViewId="0">
      <selection activeCell="B36" sqref="B36:J36"/>
    </sheetView>
  </sheetViews>
  <sheetFormatPr baseColWidth="10" defaultRowHeight="15" x14ac:dyDescent="0.25"/>
  <cols>
    <col min="1" max="1" width="30.5703125" style="5" customWidth="1"/>
    <col min="2" max="2" width="15.140625" style="5" customWidth="1"/>
    <col min="3" max="10" width="12.7109375" style="5" customWidth="1"/>
    <col min="12" max="12" width="14.140625" bestFit="1" customWidth="1"/>
    <col min="13" max="13" width="16.28515625" bestFit="1" customWidth="1"/>
  </cols>
  <sheetData>
    <row r="1" spans="1:10" ht="21.75" thickBot="1" x14ac:dyDescent="0.3">
      <c r="A1" s="18"/>
      <c r="B1" s="60" t="s">
        <v>63</v>
      </c>
      <c r="C1" s="61"/>
      <c r="D1" s="61"/>
      <c r="E1" s="61"/>
      <c r="F1" s="61"/>
      <c r="G1" s="61"/>
      <c r="H1" s="61"/>
      <c r="I1" s="61"/>
      <c r="J1" s="62"/>
    </row>
    <row r="2" spans="1:10" ht="21.75" thickBot="1" x14ac:dyDescent="0.3">
      <c r="A2" s="19"/>
      <c r="B2" s="63" t="s">
        <v>0</v>
      </c>
      <c r="C2" s="64"/>
      <c r="D2" s="63" t="s">
        <v>1</v>
      </c>
      <c r="E2" s="64"/>
      <c r="F2" s="64"/>
      <c r="G2" s="64"/>
      <c r="H2" s="65"/>
      <c r="I2" s="1" t="s">
        <v>2</v>
      </c>
      <c r="J2" s="2" t="s">
        <v>3</v>
      </c>
    </row>
    <row r="3" spans="1:10" ht="21.75" thickBot="1" x14ac:dyDescent="0.3">
      <c r="A3" s="20"/>
      <c r="B3" s="66" t="s">
        <v>4</v>
      </c>
      <c r="C3" s="67"/>
      <c r="D3" s="66"/>
      <c r="E3" s="67"/>
      <c r="F3" s="67"/>
      <c r="G3" s="67"/>
      <c r="H3" s="68"/>
      <c r="I3" s="23"/>
      <c r="J3" s="24"/>
    </row>
    <row r="4" spans="1:10" x14ac:dyDescent="0.25">
      <c r="A4" s="40"/>
      <c r="B4" s="41"/>
      <c r="C4" s="41"/>
      <c r="D4" s="42"/>
      <c r="E4" s="42"/>
      <c r="F4" s="42"/>
      <c r="G4" s="42"/>
      <c r="H4" s="42"/>
      <c r="I4" s="41"/>
      <c r="J4" s="43"/>
    </row>
    <row r="5" spans="1:10" ht="7.5" customHeight="1" x14ac:dyDescent="0.25">
      <c r="A5" s="54"/>
      <c r="B5" s="55"/>
      <c r="C5" s="55"/>
      <c r="D5" s="55"/>
      <c r="E5" s="55"/>
      <c r="F5" s="55"/>
      <c r="G5" s="55"/>
      <c r="H5" s="55"/>
      <c r="I5" s="55"/>
      <c r="J5" s="56"/>
    </row>
    <row r="6" spans="1:10" ht="15.75" x14ac:dyDescent="0.25">
      <c r="A6" s="51" t="s">
        <v>59</v>
      </c>
      <c r="B6" s="52"/>
      <c r="C6" s="52"/>
      <c r="D6" s="52"/>
      <c r="E6" s="52"/>
      <c r="F6" s="52"/>
      <c r="G6" s="52"/>
      <c r="H6" s="52"/>
      <c r="I6" s="52"/>
      <c r="J6" s="53"/>
    </row>
    <row r="7" spans="1:10" ht="15.75" x14ac:dyDescent="0.25">
      <c r="A7" s="57" t="s">
        <v>5</v>
      </c>
      <c r="B7" s="58"/>
      <c r="C7" s="58"/>
      <c r="D7" s="58"/>
      <c r="E7" s="58"/>
      <c r="F7" s="58"/>
      <c r="G7" s="58"/>
      <c r="H7" s="58"/>
      <c r="I7" s="58"/>
      <c r="J7" s="59"/>
    </row>
    <row r="8" spans="1:10" x14ac:dyDescent="0.25">
      <c r="A8" s="3" t="s">
        <v>6</v>
      </c>
      <c r="B8" s="44" t="s">
        <v>50</v>
      </c>
      <c r="C8" s="45"/>
      <c r="D8" s="45"/>
      <c r="E8" s="45"/>
      <c r="F8" s="45"/>
      <c r="G8" s="45"/>
      <c r="H8" s="45"/>
      <c r="I8" s="45"/>
      <c r="J8" s="46"/>
    </row>
    <row r="9" spans="1:10" ht="15" customHeight="1" x14ac:dyDescent="0.25">
      <c r="A9" s="21" t="s">
        <v>35</v>
      </c>
      <c r="B9" s="44" t="s">
        <v>51</v>
      </c>
      <c r="C9" s="45"/>
      <c r="D9" s="45"/>
      <c r="E9" s="45"/>
      <c r="F9" s="45"/>
      <c r="G9" s="45"/>
      <c r="H9" s="45"/>
      <c r="I9" s="45"/>
      <c r="J9" s="46"/>
    </row>
    <row r="10" spans="1:10" x14ac:dyDescent="0.25">
      <c r="A10" s="21" t="s">
        <v>36</v>
      </c>
      <c r="B10" s="44" t="s">
        <v>64</v>
      </c>
      <c r="C10" s="45"/>
      <c r="D10" s="45"/>
      <c r="E10" s="45"/>
      <c r="F10" s="45"/>
      <c r="G10" s="45"/>
      <c r="H10" s="45"/>
      <c r="I10" s="45"/>
      <c r="J10" s="46"/>
    </row>
    <row r="11" spans="1:10" ht="39.75" customHeight="1" x14ac:dyDescent="0.25">
      <c r="A11" s="3" t="s">
        <v>7</v>
      </c>
      <c r="B11" s="47" t="s">
        <v>66</v>
      </c>
      <c r="C11" s="48"/>
      <c r="D11" s="48"/>
      <c r="E11" s="48"/>
      <c r="F11" s="48"/>
      <c r="G11" s="48"/>
      <c r="H11" s="48"/>
      <c r="I11" s="48"/>
      <c r="J11" s="49"/>
    </row>
    <row r="12" spans="1:10" ht="27.75" customHeight="1" x14ac:dyDescent="0.25">
      <c r="A12" s="3" t="s">
        <v>8</v>
      </c>
      <c r="B12" s="50" t="s">
        <v>65</v>
      </c>
      <c r="C12" s="31"/>
      <c r="D12" s="31"/>
      <c r="E12" s="31"/>
      <c r="F12" s="31"/>
      <c r="G12" s="31"/>
      <c r="H12" s="31"/>
      <c r="I12" s="31"/>
      <c r="J12" s="32"/>
    </row>
    <row r="13" spans="1:10" ht="15.75" x14ac:dyDescent="0.25">
      <c r="A13" s="51" t="s">
        <v>9</v>
      </c>
      <c r="B13" s="52"/>
      <c r="C13" s="52"/>
      <c r="D13" s="52"/>
      <c r="E13" s="52"/>
      <c r="F13" s="52"/>
      <c r="G13" s="52"/>
      <c r="H13" s="52"/>
      <c r="I13" s="52"/>
      <c r="J13" s="53"/>
    </row>
    <row r="14" spans="1:10" ht="15" customHeight="1" x14ac:dyDescent="0.25">
      <c r="A14" s="3" t="s">
        <v>10</v>
      </c>
      <c r="B14" s="22">
        <v>2</v>
      </c>
      <c r="C14" s="71" t="str">
        <f>IFERROR(VLOOKUP(B14,'[1]Validacion datos'!A2:B5,2,FALSE),"")</f>
        <v>DESARROLLO SOCIAL</v>
      </c>
      <c r="D14" s="71"/>
      <c r="E14" s="71"/>
      <c r="F14" s="71"/>
      <c r="G14" s="71"/>
      <c r="H14" s="71"/>
      <c r="I14" s="71"/>
      <c r="J14" s="71"/>
    </row>
    <row r="15" spans="1:10" ht="13.5" customHeight="1" x14ac:dyDescent="0.25">
      <c r="A15" s="3" t="s">
        <v>11</v>
      </c>
      <c r="B15" s="6">
        <v>2.2000000000000002</v>
      </c>
      <c r="C15" s="71" t="str">
        <f>IFERROR(VLOOKUP(B15,'[1]Validacion datos'!A8:B26,2,FALSE),"")</f>
        <v>Salud y seguridad social integral</v>
      </c>
      <c r="D15" s="71"/>
      <c r="E15" s="71"/>
      <c r="F15" s="71"/>
      <c r="G15" s="71"/>
      <c r="H15" s="71"/>
      <c r="I15" s="71"/>
      <c r="J15" s="71"/>
    </row>
    <row r="16" spans="1:10" ht="24.75" customHeight="1" x14ac:dyDescent="0.25">
      <c r="A16" s="3" t="s">
        <v>12</v>
      </c>
      <c r="B16" s="6" t="s">
        <v>52</v>
      </c>
      <c r="C16" s="86"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86"/>
      <c r="E16" s="86"/>
      <c r="F16" s="86"/>
      <c r="G16" s="86"/>
      <c r="H16" s="86"/>
      <c r="I16" s="86"/>
      <c r="J16" s="86"/>
    </row>
    <row r="17" spans="1:15" ht="15.75" x14ac:dyDescent="0.25">
      <c r="A17" s="51" t="s">
        <v>13</v>
      </c>
      <c r="B17" s="52"/>
      <c r="C17" s="52"/>
      <c r="D17" s="52"/>
      <c r="E17" s="52"/>
      <c r="F17" s="52"/>
      <c r="G17" s="52"/>
      <c r="H17" s="52"/>
      <c r="I17" s="52"/>
      <c r="J17" s="53"/>
    </row>
    <row r="18" spans="1:15" ht="29.25" customHeight="1" x14ac:dyDescent="0.25">
      <c r="A18" s="3" t="s">
        <v>14</v>
      </c>
      <c r="B18" s="31" t="s">
        <v>53</v>
      </c>
      <c r="C18" s="31"/>
      <c r="D18" s="31"/>
      <c r="E18" s="31"/>
      <c r="F18" s="31"/>
      <c r="G18" s="31"/>
      <c r="H18" s="31"/>
      <c r="I18" s="31"/>
      <c r="J18" s="32"/>
    </row>
    <row r="19" spans="1:15" ht="57" customHeight="1" x14ac:dyDescent="0.25">
      <c r="A19" s="7" t="s">
        <v>15</v>
      </c>
      <c r="B19" s="31" t="s">
        <v>54</v>
      </c>
      <c r="C19" s="31"/>
      <c r="D19" s="31"/>
      <c r="E19" s="31"/>
      <c r="F19" s="31"/>
      <c r="G19" s="31"/>
      <c r="H19" s="31"/>
      <c r="I19" s="31"/>
      <c r="J19" s="32"/>
    </row>
    <row r="20" spans="1:15" ht="22.5" customHeight="1" x14ac:dyDescent="0.25">
      <c r="A20" s="7" t="s">
        <v>16</v>
      </c>
      <c r="B20" s="31" t="s">
        <v>55</v>
      </c>
      <c r="C20" s="31"/>
      <c r="D20" s="31"/>
      <c r="E20" s="31"/>
      <c r="F20" s="31"/>
      <c r="G20" s="31"/>
      <c r="H20" s="31"/>
      <c r="I20" s="31"/>
      <c r="J20" s="32"/>
    </row>
    <row r="21" spans="1:15" ht="28.5" customHeight="1" x14ac:dyDescent="0.25">
      <c r="A21" s="7" t="s">
        <v>37</v>
      </c>
      <c r="B21" s="31" t="s">
        <v>58</v>
      </c>
      <c r="C21" s="31"/>
      <c r="D21" s="31"/>
      <c r="E21" s="31"/>
      <c r="F21" s="31"/>
      <c r="G21" s="31"/>
      <c r="H21" s="31"/>
      <c r="I21" s="31"/>
      <c r="J21" s="32"/>
    </row>
    <row r="22" spans="1:15" ht="15.75" x14ac:dyDescent="0.25">
      <c r="A22" s="51" t="s">
        <v>17</v>
      </c>
      <c r="B22" s="52"/>
      <c r="C22" s="52"/>
      <c r="D22" s="52"/>
      <c r="E22" s="52"/>
      <c r="F22" s="52"/>
      <c r="G22" s="52"/>
      <c r="H22" s="52"/>
      <c r="I22" s="52"/>
      <c r="J22" s="53"/>
    </row>
    <row r="23" spans="1:15" ht="15" customHeight="1" x14ac:dyDescent="0.25">
      <c r="A23" s="72" t="s">
        <v>18</v>
      </c>
      <c r="B23" s="73"/>
      <c r="C23" s="73"/>
      <c r="D23" s="73"/>
      <c r="E23" s="73"/>
      <c r="F23" s="73"/>
      <c r="G23" s="73"/>
      <c r="H23" s="73"/>
      <c r="I23" s="73"/>
      <c r="J23" s="74"/>
    </row>
    <row r="24" spans="1:15" ht="15" customHeight="1" x14ac:dyDescent="0.25">
      <c r="A24" s="75" t="s">
        <v>19</v>
      </c>
      <c r="B24" s="76"/>
      <c r="C24" s="77" t="s">
        <v>20</v>
      </c>
      <c r="D24" s="79"/>
      <c r="E24" s="79"/>
      <c r="F24" s="79" t="s">
        <v>21</v>
      </c>
      <c r="G24" s="79"/>
      <c r="H24" s="76"/>
      <c r="I24" s="77" t="s">
        <v>22</v>
      </c>
      <c r="J24" s="78"/>
      <c r="L24" s="30">
        <v>208923</v>
      </c>
      <c r="M24" s="30">
        <v>369156123.64999998</v>
      </c>
      <c r="N24" s="30"/>
      <c r="O24" s="30"/>
    </row>
    <row r="25" spans="1:15" ht="15" customHeight="1" x14ac:dyDescent="0.25">
      <c r="A25" s="33">
        <v>674698941</v>
      </c>
      <c r="B25" s="34"/>
      <c r="C25" s="82">
        <v>675210714.23000002</v>
      </c>
      <c r="D25" s="83"/>
      <c r="E25" s="84"/>
      <c r="F25" s="82">
        <v>631353282.77999997</v>
      </c>
      <c r="G25" s="83"/>
      <c r="H25" s="84"/>
      <c r="I25" s="35">
        <f>+F25/C25</f>
        <v>0.93504630402671496</v>
      </c>
      <c r="J25" s="36"/>
      <c r="L25" s="30">
        <v>221374</v>
      </c>
      <c r="M25" s="30">
        <v>391408544.06</v>
      </c>
      <c r="N25" s="30"/>
      <c r="O25" s="30"/>
    </row>
    <row r="26" spans="1:15" ht="15" customHeight="1" x14ac:dyDescent="0.25">
      <c r="A26" s="37" t="s">
        <v>23</v>
      </c>
      <c r="B26" s="38"/>
      <c r="C26" s="38"/>
      <c r="D26" s="38"/>
      <c r="E26" s="38"/>
      <c r="F26" s="38"/>
      <c r="G26" s="38"/>
      <c r="H26" s="38"/>
      <c r="I26" s="38"/>
      <c r="J26" s="39"/>
      <c r="L26" s="30">
        <f>SUM(L24:L25)</f>
        <v>430297</v>
      </c>
      <c r="M26" s="30">
        <f>SUM(M24:M25)</f>
        <v>760564667.71000004</v>
      </c>
      <c r="N26" s="30"/>
      <c r="O26" s="30"/>
    </row>
    <row r="27" spans="1:15" x14ac:dyDescent="0.25">
      <c r="A27" s="4"/>
      <c r="B27"/>
      <c r="C27" s="80" t="s">
        <v>49</v>
      </c>
      <c r="D27" s="85"/>
      <c r="E27" s="80" t="s">
        <v>47</v>
      </c>
      <c r="F27" s="85"/>
      <c r="G27" s="80" t="s">
        <v>48</v>
      </c>
      <c r="H27" s="80"/>
      <c r="I27" s="80" t="s">
        <v>24</v>
      </c>
      <c r="J27" s="81"/>
      <c r="L27" s="30"/>
      <c r="M27" s="30"/>
      <c r="N27" s="30"/>
      <c r="O27" s="30"/>
    </row>
    <row r="28" spans="1:15" ht="38.25" x14ac:dyDescent="0.25">
      <c r="A28" s="8" t="s">
        <v>25</v>
      </c>
      <c r="B28" s="9" t="s">
        <v>26</v>
      </c>
      <c r="C28" s="9" t="s">
        <v>38</v>
      </c>
      <c r="D28" s="9" t="s">
        <v>39</v>
      </c>
      <c r="E28" s="9" t="s">
        <v>41</v>
      </c>
      <c r="F28" s="9" t="s">
        <v>42</v>
      </c>
      <c r="G28" s="9" t="s">
        <v>43</v>
      </c>
      <c r="H28" s="9" t="s">
        <v>44</v>
      </c>
      <c r="I28" s="9" t="s">
        <v>45</v>
      </c>
      <c r="J28" s="10" t="s">
        <v>46</v>
      </c>
      <c r="L28" s="30"/>
      <c r="M28" s="30"/>
      <c r="N28" s="30"/>
      <c r="O28" s="30"/>
    </row>
    <row r="29" spans="1:15" ht="36" x14ac:dyDescent="0.25">
      <c r="A29" s="11" t="s">
        <v>56</v>
      </c>
      <c r="B29" s="25" t="s">
        <v>57</v>
      </c>
      <c r="C29" s="12">
        <v>473422</v>
      </c>
      <c r="D29" s="13">
        <v>674698941</v>
      </c>
      <c r="E29" s="12">
        <v>473422</v>
      </c>
      <c r="F29" s="13">
        <v>674698941</v>
      </c>
      <c r="G29" s="14">
        <v>555049</v>
      </c>
      <c r="H29" s="13">
        <v>626353282.77999997</v>
      </c>
      <c r="I29" s="15">
        <f>+Tabla1[[#This Row],[Física 
(E)]]/Tabla1[[#This Row],[Física
(C)]]</f>
        <v>1.1724191102230146</v>
      </c>
      <c r="J29" s="16">
        <f>+Tabla1[[#This Row],[Financiera 
 (F)]]/Tabla1[[#This Row],[Financiera
(D)]]</f>
        <v>0.92834484348182778</v>
      </c>
    </row>
    <row r="30" spans="1:15" ht="15.75" x14ac:dyDescent="0.25">
      <c r="A30" s="51" t="s">
        <v>27</v>
      </c>
      <c r="B30" s="52"/>
      <c r="C30" s="52"/>
      <c r="D30" s="52"/>
      <c r="E30" s="52"/>
      <c r="F30" s="52"/>
      <c r="G30" s="52"/>
      <c r="H30" s="52"/>
      <c r="I30" s="52"/>
      <c r="J30" s="53"/>
    </row>
    <row r="31" spans="1:15" ht="15.75" x14ac:dyDescent="0.25">
      <c r="A31" s="57" t="s">
        <v>28</v>
      </c>
      <c r="B31" s="58"/>
      <c r="C31" s="58"/>
      <c r="D31" s="58"/>
      <c r="E31" s="58"/>
      <c r="F31" s="58"/>
      <c r="G31" s="58"/>
      <c r="H31" s="58"/>
      <c r="I31" s="58"/>
      <c r="J31" s="59"/>
    </row>
    <row r="32" spans="1:15" x14ac:dyDescent="0.25">
      <c r="A32" s="17" t="s">
        <v>29</v>
      </c>
      <c r="B32" s="31" t="s">
        <v>69</v>
      </c>
      <c r="C32" s="31"/>
      <c r="D32" s="31"/>
      <c r="E32" s="31"/>
      <c r="F32" s="31"/>
      <c r="G32" s="31"/>
      <c r="H32" s="31"/>
      <c r="I32" s="31"/>
      <c r="J32" s="32"/>
    </row>
    <row r="33" spans="1:10" ht="30" customHeight="1" x14ac:dyDescent="0.25">
      <c r="A33" s="17" t="s">
        <v>30</v>
      </c>
      <c r="B33" s="31" t="s">
        <v>70</v>
      </c>
      <c r="C33" s="31"/>
      <c r="D33" s="31"/>
      <c r="E33" s="31"/>
      <c r="F33" s="31"/>
      <c r="G33" s="31"/>
      <c r="H33" s="31"/>
      <c r="I33" s="31"/>
      <c r="J33" s="32"/>
    </row>
    <row r="34" spans="1:10" ht="74.25" customHeight="1" x14ac:dyDescent="0.25">
      <c r="A34" s="70" t="s">
        <v>31</v>
      </c>
      <c r="B34" s="31" t="s">
        <v>71</v>
      </c>
      <c r="C34" s="31"/>
      <c r="D34" s="31"/>
      <c r="E34" s="31"/>
      <c r="F34" s="31"/>
      <c r="G34" s="31"/>
      <c r="H34" s="31"/>
      <c r="I34" s="31"/>
      <c r="J34" s="32"/>
    </row>
    <row r="35" spans="1:10" ht="3.75" customHeight="1" x14ac:dyDescent="0.25">
      <c r="A35" s="70"/>
      <c r="B35" s="31"/>
      <c r="C35" s="31"/>
      <c r="D35" s="31"/>
      <c r="E35" s="31"/>
      <c r="F35" s="31"/>
      <c r="G35" s="31"/>
      <c r="H35" s="31"/>
      <c r="I35" s="31"/>
      <c r="J35" s="32"/>
    </row>
    <row r="36" spans="1:10" ht="48" customHeight="1" x14ac:dyDescent="0.25">
      <c r="A36" s="17" t="s">
        <v>32</v>
      </c>
      <c r="B36" s="31" t="s">
        <v>72</v>
      </c>
      <c r="C36" s="31"/>
      <c r="D36" s="31"/>
      <c r="E36" s="31"/>
      <c r="F36" s="31"/>
      <c r="G36" s="31"/>
      <c r="H36" s="31"/>
      <c r="I36" s="31"/>
      <c r="J36" s="32"/>
    </row>
    <row r="37" spans="1:10" ht="15.75" x14ac:dyDescent="0.25">
      <c r="A37" s="51" t="s">
        <v>33</v>
      </c>
      <c r="B37" s="52"/>
      <c r="C37" s="52"/>
      <c r="D37" s="52"/>
      <c r="E37" s="52"/>
      <c r="F37" s="52"/>
      <c r="G37" s="52"/>
      <c r="H37" s="52"/>
      <c r="I37" s="52"/>
      <c r="J37" s="53"/>
    </row>
    <row r="38" spans="1:10" ht="15.75" x14ac:dyDescent="0.25">
      <c r="A38" s="88" t="s">
        <v>34</v>
      </c>
      <c r="B38" s="89"/>
      <c r="C38" s="89"/>
      <c r="D38" s="89"/>
      <c r="E38" s="89"/>
      <c r="F38" s="89"/>
      <c r="G38" s="89"/>
      <c r="H38" s="89"/>
      <c r="I38" s="89"/>
      <c r="J38" s="90"/>
    </row>
    <row r="39" spans="1:10" ht="15" customHeight="1" x14ac:dyDescent="0.25">
      <c r="A39" s="91"/>
      <c r="B39" s="92"/>
      <c r="C39" s="92"/>
      <c r="D39" s="92"/>
      <c r="E39" s="92"/>
      <c r="F39" s="92"/>
      <c r="G39" s="92"/>
      <c r="H39" s="92"/>
      <c r="I39" s="92"/>
      <c r="J39" s="93"/>
    </row>
    <row r="40" spans="1:10" ht="27.75" customHeight="1" x14ac:dyDescent="0.25">
      <c r="A40" s="94" t="s">
        <v>40</v>
      </c>
      <c r="B40" s="94"/>
      <c r="C40" s="94"/>
      <c r="D40" s="94"/>
      <c r="E40" s="94"/>
      <c r="F40" s="94"/>
      <c r="G40" s="94"/>
      <c r="H40" s="94"/>
      <c r="I40" s="94"/>
      <c r="J40" s="94"/>
    </row>
    <row r="41" spans="1:10" ht="48" customHeight="1" x14ac:dyDescent="0.25"/>
    <row r="42" spans="1:10" x14ac:dyDescent="0.25">
      <c r="A42" s="27" t="s">
        <v>60</v>
      </c>
      <c r="B42" s="28">
        <f>+A25</f>
        <v>674698941</v>
      </c>
    </row>
    <row r="43" spans="1:10" x14ac:dyDescent="0.25">
      <c r="A43" s="27" t="s">
        <v>61</v>
      </c>
      <c r="B43" s="29">
        <f>+C25</f>
        <v>675210714.23000002</v>
      </c>
      <c r="E43" s="26"/>
      <c r="F43" s="87" t="s">
        <v>67</v>
      </c>
      <c r="G43" s="87"/>
      <c r="H43" s="87"/>
    </row>
    <row r="44" spans="1:10" x14ac:dyDescent="0.25">
      <c r="A44" s="27" t="s">
        <v>62</v>
      </c>
      <c r="B44" s="29">
        <f>+F25</f>
        <v>631353282.77999997</v>
      </c>
      <c r="F44" s="69" t="s">
        <v>68</v>
      </c>
      <c r="G44" s="69"/>
      <c r="H44" s="69"/>
    </row>
  </sheetData>
  <mergeCells count="52">
    <mergeCell ref="F24:H24"/>
    <mergeCell ref="C27:D27"/>
    <mergeCell ref="C14:J14"/>
    <mergeCell ref="C16:J16"/>
    <mergeCell ref="F43:H43"/>
    <mergeCell ref="F25:H25"/>
    <mergeCell ref="E27:F27"/>
    <mergeCell ref="A37:J37"/>
    <mergeCell ref="A38:J38"/>
    <mergeCell ref="A39:J39"/>
    <mergeCell ref="A40:J40"/>
    <mergeCell ref="B21:J21"/>
    <mergeCell ref="A30:J30"/>
    <mergeCell ref="A31:J31"/>
    <mergeCell ref="B32:J32"/>
    <mergeCell ref="B33:J33"/>
    <mergeCell ref="F44:H44"/>
    <mergeCell ref="A34:A35"/>
    <mergeCell ref="B34:J34"/>
    <mergeCell ref="C15:J15"/>
    <mergeCell ref="A17:J17"/>
    <mergeCell ref="B18:J18"/>
    <mergeCell ref="B19:J19"/>
    <mergeCell ref="B20:J20"/>
    <mergeCell ref="A22:J22"/>
    <mergeCell ref="A23:J23"/>
    <mergeCell ref="A24:B24"/>
    <mergeCell ref="I24:J24"/>
    <mergeCell ref="C24:E24"/>
    <mergeCell ref="G27:H27"/>
    <mergeCell ref="I27:J27"/>
    <mergeCell ref="C25:E25"/>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35:J35"/>
    <mergeCell ref="B36:J36"/>
    <mergeCell ref="A25:B25"/>
    <mergeCell ref="I25:J25"/>
    <mergeCell ref="A26:J26"/>
  </mergeCells>
  <phoneticPr fontId="22" type="noConversion"/>
  <dataValidations count="15">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F28:F29 D28:D29"/>
    <dataValidation allowBlank="1" showInputMessage="1" showErrorMessage="1" prompt="Meta anual del indicador" sqref="E28:E29 C28:C29"/>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
    <dataValidation allowBlank="1" showInputMessage="1" showErrorMessage="1" prompt="1. Describir lo plasmado en el presupuesto_x000a_2. Describir lo alcanzado en términos financieros y de producción " sqref="B34:B35 C35:J35"/>
    <dataValidation allowBlank="1" showInputMessage="1" showErrorMessage="1" prompt="Nombre del producto" sqref="B32:B33 C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1"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Nivia Del Orbe</cp:lastModifiedBy>
  <cp:lastPrinted>2023-01-11T15:15:21Z</cp:lastPrinted>
  <dcterms:created xsi:type="dcterms:W3CDTF">2021-03-22T15:50:10Z</dcterms:created>
  <dcterms:modified xsi:type="dcterms:W3CDTF">2023-02-22T16:00:09Z</dcterms:modified>
</cp:coreProperties>
</file>